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Staff\ITSTAFF\Web\OSBD Web\publications\Budget Documents\2426 Budget Document\Templates\"/>
    </mc:Choice>
  </mc:AlternateContent>
  <xr:revisionPtr revIDLastSave="0" documentId="8_{7E75472F-A8FF-4AEE-AEC7-C09F9750B1AC}" xr6:coauthVersionLast="47" xr6:coauthVersionMax="47" xr10:uidLastSave="{00000000-0000-0000-0000-000000000000}"/>
  <bookViews>
    <workbookView xWindow="-120" yWindow="-120" windowWidth="29040" windowHeight="15840"/>
  </bookViews>
  <sheets>
    <sheet name="FY25 &amp; FY26" sheetId="6" r:id="rId1"/>
  </sheets>
  <calcPr calcId="191029"/>
  <customWorkbookViews>
    <customWorkbookView name="Financial Management - Personal View" guid="{2A20BC81-2A38-11D3-A189-0000832D1424}" mergeInterval="0" personalView="1" maximized="1" windowWidth="796" windowHeight="411" activeSheetId="1" showComments="commNone"/>
    <customWorkbookView name="nora.marshall - Personal View" guid="{F67F1F70-AB74-11D5-9C97-00D0B7234FD3}" mergeInterval="0" personalView="1" maximized="1" windowWidth="1020" windowHeight="5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6" l="1"/>
  <c r="E30" i="6"/>
  <c r="D30" i="6"/>
  <c r="C29" i="6"/>
  <c r="C28" i="6"/>
  <c r="C27" i="6"/>
  <c r="C20" i="6"/>
  <c r="E20" i="6"/>
  <c r="C19" i="6"/>
  <c r="C18" i="6"/>
  <c r="C17" i="6"/>
  <c r="D17" i="6"/>
  <c r="D20" i="6"/>
  <c r="D29" i="6"/>
  <c r="D28" i="6"/>
  <c r="D27" i="6"/>
  <c r="D19" i="6"/>
  <c r="D18" i="6"/>
</calcChain>
</file>

<file path=xl/sharedStrings.xml><?xml version="1.0" encoding="utf-8"?>
<sst xmlns="http://schemas.openxmlformats.org/spreadsheetml/2006/main" count="56" uniqueCount="35">
  <si>
    <t>5 YEARS</t>
  </si>
  <si>
    <t>ANNUAL</t>
  </si>
  <si>
    <t>BANK FEES</t>
  </si>
  <si>
    <t>$5,000 MINIMUM</t>
  </si>
  <si>
    <t>$5,000 MIN</t>
  </si>
  <si>
    <t>WORKSHEET FOR DEBT SERVICE ESTIMATES</t>
  </si>
  <si>
    <t>1. Enter the Project Cost and the Debt Service Amount is calculated in the far right column.</t>
  </si>
  <si>
    <t>Repayment</t>
  </si>
  <si>
    <t>Period</t>
  </si>
  <si>
    <t>Project</t>
  </si>
  <si>
    <t>Cost</t>
  </si>
  <si>
    <t>General &amp;</t>
  </si>
  <si>
    <t>Road Fund</t>
  </si>
  <si>
    <t>Bond Size</t>
  </si>
  <si>
    <t>Debt Service</t>
  </si>
  <si>
    <t>Requirement</t>
  </si>
  <si>
    <t>Assumptions</t>
  </si>
  <si>
    <t>Life (years)</t>
  </si>
  <si>
    <t>Tax-Exempt</t>
  </si>
  <si>
    <t>Taxable</t>
  </si>
  <si>
    <t>20-year</t>
  </si>
  <si>
    <t>10-year</t>
  </si>
  <si>
    <t>7-year</t>
  </si>
  <si>
    <t>2. Use 20-year for all but Information Technology Projects (use 10-year), and Equipment (use 7-year).</t>
  </si>
  <si>
    <t>2024-2026 BUDGET REQUEST PROCESS</t>
  </si>
  <si>
    <t>Annual debt service estimates are rounded to the next $1,000.</t>
  </si>
  <si>
    <t>Taxable Funded Projects</t>
  </si>
  <si>
    <t>Tax-Exempt Funded Projects</t>
  </si>
  <si>
    <t xml:space="preserve">       Estimated Rates</t>
  </si>
  <si>
    <t>&amp; Issuance Cost</t>
  </si>
  <si>
    <t>Underwriter’s Discount</t>
  </si>
  <si>
    <t>Projects</t>
  </si>
  <si>
    <t>FY</t>
  </si>
  <si>
    <t>Prepared as of 07.26.2023</t>
  </si>
  <si>
    <t>3. Budget half year debt service in year 1 and full year in year 2 for new debt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</si>
</sst>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164" formatCode="General_)"/>
    <numFmt numFmtId="166" formatCode="0.000%"/>
    <numFmt numFmtId="169" formatCode="[$-409]mmmm\ d\,\ yyyy;@"/>
  </numFmts>
  <fonts count="14" x14ac:knownFonts="1">
    <font>
      <sz val="10"/>
      <name val="MS Sans Serif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u/>
      <sz val="11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5" fontId="4" fillId="0" borderId="0" xfId="0" applyNumberFormat="1" applyFont="1" applyFill="1" applyBorder="1" applyAlignment="1" applyProtection="1">
      <alignment horizontal="centerContinuous"/>
      <protection locked="0"/>
    </xf>
    <xf numFmtId="5" fontId="3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166" fontId="3" fillId="0" borderId="0" xfId="0" applyNumberFormat="1" applyFont="1" applyFill="1" applyBorder="1" applyAlignment="1" applyProtection="1">
      <alignment horizontal="centerContinuous"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indent="2"/>
      <protection locked="0"/>
    </xf>
    <xf numFmtId="0" fontId="3" fillId="0" borderId="0" xfId="0" applyFont="1" applyFill="1" applyBorder="1" applyProtection="1">
      <protection locked="0"/>
    </xf>
    <xf numFmtId="5" fontId="7" fillId="2" borderId="0" xfId="0" applyNumberFormat="1" applyFont="1" applyFill="1" applyBorder="1" applyAlignment="1" applyProtection="1">
      <alignment horizontal="centerContinuous"/>
      <protection locked="0"/>
    </xf>
    <xf numFmtId="5" fontId="1" fillId="0" borderId="0" xfId="0" applyNumberFormat="1" applyFont="1" applyFill="1" applyBorder="1" applyAlignment="1" applyProtection="1">
      <alignment horizontal="centerContinuous"/>
      <protection locked="0"/>
    </xf>
    <xf numFmtId="166" fontId="8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Fill="1" applyBorder="1" applyProtection="1"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5" fontId="1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5" fontId="9" fillId="0" borderId="0" xfId="0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 applyFill="1" applyBorder="1" applyAlignment="1" applyProtection="1">
      <alignment horizontal="centerContinuous"/>
      <protection locked="0"/>
    </xf>
    <xf numFmtId="164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5" fontId="9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Font="1" applyFill="1" applyBorder="1" applyAlignment="1" applyProtection="1">
      <alignment horizontal="centerContinuous"/>
      <protection locked="0"/>
    </xf>
    <xf numFmtId="1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indent="2"/>
      <protection locked="0"/>
    </xf>
    <xf numFmtId="7" fontId="1" fillId="0" borderId="0" xfId="0" applyNumberFormat="1" applyFont="1" applyFill="1" applyBorder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166" fontId="1" fillId="0" borderId="0" xfId="0" applyNumberFormat="1" applyFont="1" applyFill="1" applyBorder="1" applyProtection="1">
      <protection locked="0"/>
    </xf>
    <xf numFmtId="169" fontId="2" fillId="0" borderId="0" xfId="0" quotePrefix="1" applyNumberFormat="1" applyFont="1" applyFill="1" applyBorder="1" applyAlignment="1" applyProtection="1">
      <alignment horizontal="centerContinuous"/>
      <protection locked="0"/>
    </xf>
    <xf numFmtId="0" fontId="3" fillId="0" borderId="1" xfId="0" applyFont="1" applyFill="1" applyBorder="1" applyAlignment="1" applyProtection="1">
      <alignment horizontal="centerContinuous"/>
      <protection locked="0"/>
    </xf>
    <xf numFmtId="5" fontId="1" fillId="0" borderId="2" xfId="0" applyNumberFormat="1" applyFont="1" applyFill="1" applyBorder="1" applyAlignment="1" applyProtection="1">
      <alignment horizontal="centerContinuous"/>
      <protection locked="0"/>
    </xf>
    <xf numFmtId="0" fontId="3" fillId="0" borderId="3" xfId="0" applyFont="1" applyFill="1" applyBorder="1" applyAlignment="1" applyProtection="1">
      <alignment horizontal="centerContinuous"/>
      <protection locked="0"/>
    </xf>
    <xf numFmtId="5" fontId="7" fillId="2" borderId="4" xfId="0" applyNumberFormat="1" applyFont="1" applyFill="1" applyBorder="1" applyAlignment="1" applyProtection="1">
      <alignment horizontal="centerContinuous"/>
      <protection locked="0"/>
    </xf>
    <xf numFmtId="5" fontId="1" fillId="0" borderId="4" xfId="0" applyNumberFormat="1" applyFont="1" applyFill="1" applyBorder="1" applyAlignment="1" applyProtection="1">
      <alignment horizontal="centerContinuous"/>
      <protection locked="0"/>
    </xf>
    <xf numFmtId="5" fontId="1" fillId="0" borderId="5" xfId="0" applyNumberFormat="1" applyFont="1" applyFill="1" applyBorder="1" applyAlignment="1" applyProtection="1">
      <alignment horizontal="centerContinuous"/>
      <protection locked="0"/>
    </xf>
    <xf numFmtId="0" fontId="3" fillId="0" borderId="6" xfId="0" applyFont="1" applyFill="1" applyBorder="1" applyAlignment="1" applyProtection="1">
      <alignment horizontal="centerContinuous"/>
      <protection locked="0"/>
    </xf>
    <xf numFmtId="5" fontId="7" fillId="2" borderId="7" xfId="0" applyNumberFormat="1" applyFont="1" applyFill="1" applyBorder="1" applyAlignment="1" applyProtection="1">
      <alignment horizontal="centerContinuous"/>
      <protection locked="0"/>
    </xf>
    <xf numFmtId="5" fontId="1" fillId="0" borderId="7" xfId="0" applyNumberFormat="1" applyFont="1" applyFill="1" applyBorder="1" applyAlignment="1" applyProtection="1">
      <alignment horizontal="centerContinuous"/>
      <protection locked="0"/>
    </xf>
    <xf numFmtId="5" fontId="1" fillId="0" borderId="8" xfId="0" applyNumberFormat="1" applyFont="1" applyFill="1" applyBorder="1" applyAlignment="1" applyProtection="1">
      <alignment horizontal="centerContinuous"/>
      <protection locked="0"/>
    </xf>
    <xf numFmtId="0" fontId="2" fillId="0" borderId="9" xfId="0" applyFont="1" applyFill="1" applyBorder="1" applyAlignment="1" applyProtection="1">
      <alignment horizontal="centerContinuous"/>
      <protection locked="0"/>
    </xf>
    <xf numFmtId="169" fontId="2" fillId="0" borderId="10" xfId="0" quotePrefix="1" applyNumberFormat="1" applyFont="1" applyFill="1" applyBorder="1" applyAlignment="1" applyProtection="1">
      <alignment horizontal="centerContinuous"/>
      <protection locked="0"/>
    </xf>
    <xf numFmtId="0" fontId="1" fillId="0" borderId="10" xfId="0" applyFont="1" applyFill="1" applyBorder="1" applyAlignment="1" applyProtection="1">
      <alignment horizontal="centerContinuous"/>
      <protection locked="0"/>
    </xf>
    <xf numFmtId="0" fontId="1" fillId="0" borderId="11" xfId="0" applyFont="1" applyFill="1" applyBorder="1" applyAlignment="1" applyProtection="1">
      <alignment horizontal="centerContinuous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Continuous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5" fontId="13" fillId="0" borderId="0" xfId="0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5" fontId="13" fillId="0" borderId="0" xfId="0" applyNumberFormat="1" applyFont="1" applyFill="1" applyBorder="1" applyAlignment="1" applyProtection="1">
      <alignment horizontal="centerContinuous"/>
      <protection locked="0"/>
    </xf>
    <xf numFmtId="5" fontId="1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A12" sqref="A12"/>
    </sheetView>
  </sheetViews>
  <sheetFormatPr defaultColWidth="4" defaultRowHeight="12.75" x14ac:dyDescent="0.2"/>
  <cols>
    <col min="1" max="1" width="26.85546875" style="1" customWidth="1"/>
    <col min="2" max="2" width="18.7109375" style="1" customWidth="1"/>
    <col min="3" max="3" width="17" style="1" bestFit="1" customWidth="1"/>
    <col min="4" max="4" width="25.7109375" style="1" customWidth="1"/>
    <col min="5" max="7" width="9.7109375" style="1" hidden="1" customWidth="1"/>
    <col min="8" max="8" width="12.85546875" style="1" hidden="1" customWidth="1"/>
    <col min="9" max="9" width="12.140625" style="1" bestFit="1" customWidth="1"/>
    <col min="10" max="16" width="4" style="1" customWidth="1"/>
    <col min="17" max="17" width="10.85546875" style="1" customWidth="1"/>
    <col min="18" max="16384" width="4" style="1"/>
  </cols>
  <sheetData>
    <row r="1" spans="1:7" ht="18.75" x14ac:dyDescent="0.3">
      <c r="A1" s="55" t="s">
        <v>5</v>
      </c>
      <c r="B1" s="24"/>
      <c r="C1" s="24"/>
      <c r="D1" s="24"/>
    </row>
    <row r="2" spans="1:7" ht="18.75" x14ac:dyDescent="0.3">
      <c r="A2" s="55" t="s">
        <v>24</v>
      </c>
      <c r="B2" s="24"/>
      <c r="C2" s="24"/>
      <c r="D2" s="24"/>
    </row>
    <row r="3" spans="1:7" ht="14.25" x14ac:dyDescent="0.2">
      <c r="A3" s="3"/>
      <c r="B3" s="33"/>
      <c r="C3" s="24"/>
      <c r="D3" s="24"/>
    </row>
    <row r="4" spans="1:7" ht="14.25" x14ac:dyDescent="0.2">
      <c r="A4" s="3"/>
      <c r="B4" s="33"/>
      <c r="C4" s="24"/>
      <c r="D4" s="24"/>
    </row>
    <row r="5" spans="1:7" ht="14.25" x14ac:dyDescent="0.2">
      <c r="A5" s="3"/>
      <c r="B5" s="33"/>
      <c r="C5" s="24"/>
      <c r="D5" s="24"/>
    </row>
    <row r="6" spans="1:7" s="16" customFormat="1" ht="14.25" x14ac:dyDescent="0.2">
      <c r="A6" s="44" t="s">
        <v>31</v>
      </c>
      <c r="B6" s="45"/>
      <c r="C6" s="46"/>
      <c r="D6" s="47"/>
      <c r="E6" s="1"/>
      <c r="F6" s="1"/>
      <c r="G6" s="1"/>
    </row>
    <row r="7" spans="1:7" s="16" customFormat="1" ht="14.25" x14ac:dyDescent="0.2">
      <c r="A7" s="3"/>
      <c r="B7" s="33"/>
      <c r="C7" s="24"/>
      <c r="D7" s="24"/>
      <c r="E7" s="1"/>
      <c r="F7" s="1"/>
      <c r="G7" s="1"/>
    </row>
    <row r="8" spans="1:7" s="16" customFormat="1" ht="14.25" x14ac:dyDescent="0.2">
      <c r="A8" s="3"/>
      <c r="B8" s="33"/>
      <c r="C8" s="24"/>
      <c r="D8" s="24"/>
      <c r="E8" s="1"/>
      <c r="F8" s="1"/>
      <c r="G8" s="1"/>
    </row>
    <row r="9" spans="1:7" ht="15" x14ac:dyDescent="0.25">
      <c r="A9" s="11" t="s">
        <v>6</v>
      </c>
    </row>
    <row r="10" spans="1:7" ht="15" x14ac:dyDescent="0.25">
      <c r="A10" s="11" t="s">
        <v>23</v>
      </c>
    </row>
    <row r="11" spans="1:7" ht="15" x14ac:dyDescent="0.25">
      <c r="A11" s="11" t="s">
        <v>34</v>
      </c>
      <c r="B11" s="19"/>
      <c r="C11" s="19"/>
      <c r="D11" s="19"/>
    </row>
    <row r="12" spans="1:7" ht="14.25" x14ac:dyDescent="0.2">
      <c r="B12" s="2"/>
    </row>
    <row r="13" spans="1:7" ht="14.25" x14ac:dyDescent="0.2">
      <c r="A13" s="48" t="s">
        <v>27</v>
      </c>
      <c r="B13" s="49"/>
      <c r="C13" s="50"/>
      <c r="D13" s="51" t="s">
        <v>11</v>
      </c>
    </row>
    <row r="14" spans="1:7" ht="14.25" x14ac:dyDescent="0.2">
      <c r="A14" s="52"/>
      <c r="B14" s="52" t="s">
        <v>32</v>
      </c>
      <c r="C14" s="51" t="s">
        <v>11</v>
      </c>
      <c r="D14" s="51" t="s">
        <v>12</v>
      </c>
    </row>
    <row r="15" spans="1:7" ht="14.25" x14ac:dyDescent="0.2">
      <c r="A15" s="52" t="s">
        <v>7</v>
      </c>
      <c r="B15" s="52" t="s">
        <v>9</v>
      </c>
      <c r="C15" s="51" t="s">
        <v>12</v>
      </c>
      <c r="D15" s="52" t="s">
        <v>14</v>
      </c>
    </row>
    <row r="16" spans="1:7" ht="14.25" x14ac:dyDescent="0.2">
      <c r="A16" s="52" t="s">
        <v>8</v>
      </c>
      <c r="B16" s="52" t="s">
        <v>10</v>
      </c>
      <c r="C16" s="52" t="s">
        <v>13</v>
      </c>
      <c r="D16" s="52" t="s">
        <v>15</v>
      </c>
    </row>
    <row r="17" spans="1:8" ht="15" x14ac:dyDescent="0.25">
      <c r="A17" s="40" t="s">
        <v>20</v>
      </c>
      <c r="B17" s="41">
        <v>10000000</v>
      </c>
      <c r="C17" s="42">
        <f>ROUND(+B17/(1-D38),-4)</f>
        <v>10200000</v>
      </c>
      <c r="D17" s="43">
        <f>CEILING((C17*PMT(B38,A38,-1))+IF(C17*$E$38&gt;E17,C17*$E$38,E17),1000)</f>
        <v>809000</v>
      </c>
      <c r="E17" s="18">
        <v>5000</v>
      </c>
      <c r="H17" s="30"/>
    </row>
    <row r="18" spans="1:8" ht="15" x14ac:dyDescent="0.25">
      <c r="A18" s="34" t="s">
        <v>21</v>
      </c>
      <c r="B18" s="13">
        <v>10000000</v>
      </c>
      <c r="C18" s="14">
        <f>ROUND(+B18/(1-D39),-4)</f>
        <v>10200000</v>
      </c>
      <c r="D18" s="35">
        <f>CEILING((C18*PMT(B39,A39,-1))+IF(C18*$E$38&gt;E18,C18*$E$38,E18),1000)</f>
        <v>1269000</v>
      </c>
      <c r="E18" s="18">
        <v>5000</v>
      </c>
    </row>
    <row r="19" spans="1:8" ht="15" x14ac:dyDescent="0.25">
      <c r="A19" s="36" t="s">
        <v>22</v>
      </c>
      <c r="B19" s="37">
        <v>10000000</v>
      </c>
      <c r="C19" s="38">
        <f>ROUND(+B19/(1-D40),-4)</f>
        <v>10200000</v>
      </c>
      <c r="D19" s="39">
        <f>CEILING((C19*PMT(B40,A40,-1))+IF(C19*$E$38&gt;E19,C19*$E$38,E19),1000)</f>
        <v>1709000</v>
      </c>
      <c r="E19" s="18">
        <v>5000</v>
      </c>
      <c r="F19" s="18"/>
    </row>
    <row r="20" spans="1:8" ht="15" hidden="1" customHeight="1" x14ac:dyDescent="0.25">
      <c r="A20" s="4" t="s">
        <v>0</v>
      </c>
      <c r="B20" s="5">
        <v>1000000</v>
      </c>
      <c r="C20" s="6">
        <f>ROUND(+B20/(1-D41),-4)</f>
        <v>1020000</v>
      </c>
      <c r="D20" s="6">
        <f>CEILING((C20*PMT(B41,A41,-1))+IF(C20*$E$38&gt;E20,C20*$E$38,E20),1000)</f>
        <v>236000</v>
      </c>
      <c r="E20" s="18">
        <f>IF((C20)&gt;10000000,0.0005*C20,5000)</f>
        <v>5000</v>
      </c>
      <c r="F20" s="18"/>
    </row>
    <row r="21" spans="1:8" ht="15" x14ac:dyDescent="0.25">
      <c r="A21" s="4"/>
      <c r="B21" s="5"/>
      <c r="C21" s="6"/>
      <c r="D21" s="6"/>
      <c r="E21" s="18"/>
      <c r="F21" s="18"/>
    </row>
    <row r="22" spans="1:8" ht="14.25" x14ac:dyDescent="0.2">
      <c r="B22" s="7"/>
    </row>
    <row r="23" spans="1:8" ht="14.25" x14ac:dyDescent="0.2">
      <c r="A23" s="48" t="s">
        <v>26</v>
      </c>
      <c r="B23" s="49"/>
      <c r="C23" s="50"/>
      <c r="D23" s="51" t="s">
        <v>11</v>
      </c>
    </row>
    <row r="24" spans="1:8" ht="14.25" x14ac:dyDescent="0.2">
      <c r="A24" s="53"/>
      <c r="B24" s="52" t="s">
        <v>32</v>
      </c>
      <c r="C24" s="51" t="s">
        <v>11</v>
      </c>
      <c r="D24" s="51" t="s">
        <v>12</v>
      </c>
    </row>
    <row r="25" spans="1:8" ht="14.25" x14ac:dyDescent="0.2">
      <c r="A25" s="52" t="s">
        <v>7</v>
      </c>
      <c r="B25" s="52" t="s">
        <v>9</v>
      </c>
      <c r="C25" s="51" t="s">
        <v>12</v>
      </c>
      <c r="D25" s="52" t="s">
        <v>14</v>
      </c>
    </row>
    <row r="26" spans="1:8" ht="14.25" x14ac:dyDescent="0.2">
      <c r="A26" s="52" t="s">
        <v>8</v>
      </c>
      <c r="B26" s="52" t="s">
        <v>10</v>
      </c>
      <c r="C26" s="52" t="s">
        <v>13</v>
      </c>
      <c r="D26" s="52" t="s">
        <v>15</v>
      </c>
    </row>
    <row r="27" spans="1:8" ht="15" x14ac:dyDescent="0.25">
      <c r="A27" s="40" t="s">
        <v>20</v>
      </c>
      <c r="B27" s="41">
        <v>10000000</v>
      </c>
      <c r="C27" s="42">
        <f>ROUND(+B27/(1-D38),-4)</f>
        <v>10200000</v>
      </c>
      <c r="D27" s="43">
        <f>CEILING((C27*PMT(C38,A38,-1))+IF(C27*$E$38&gt;E27,C27*$E$38,E27),1000)</f>
        <v>905000</v>
      </c>
      <c r="E27" s="18">
        <v>5000</v>
      </c>
    </row>
    <row r="28" spans="1:8" ht="15" x14ac:dyDescent="0.25">
      <c r="A28" s="34" t="s">
        <v>21</v>
      </c>
      <c r="B28" s="13">
        <v>10000000</v>
      </c>
      <c r="C28" s="14">
        <f>ROUND(+B28/(1-D39),-4)</f>
        <v>10200000</v>
      </c>
      <c r="D28" s="35">
        <f>CEILING((C28*PMT(C39,A39,-1))+IF(C28*$E$38&gt;E28,C28*$E$38,E28),1000)</f>
        <v>1376000</v>
      </c>
      <c r="E28" s="18">
        <v>5000</v>
      </c>
    </row>
    <row r="29" spans="1:8" ht="15" x14ac:dyDescent="0.25">
      <c r="A29" s="36" t="s">
        <v>22</v>
      </c>
      <c r="B29" s="37">
        <v>10000000</v>
      </c>
      <c r="C29" s="38">
        <f>ROUND(+B29/(1-D40),-4)</f>
        <v>10200000</v>
      </c>
      <c r="D29" s="39">
        <f>CEILING((C29*PMT(C40,A40,-1))+IF(C29*$E$38&gt;E29,C29*$E$38,E29),1000)</f>
        <v>1805000</v>
      </c>
      <c r="E29" s="18">
        <v>5000</v>
      </c>
    </row>
    <row r="30" spans="1:8" ht="15" hidden="1" x14ac:dyDescent="0.25">
      <c r="A30" s="4" t="s">
        <v>0</v>
      </c>
      <c r="B30" s="5">
        <v>1000000</v>
      </c>
      <c r="C30" s="6">
        <f>ROUND(+B30/(1-D41),-4)</f>
        <v>1020000</v>
      </c>
      <c r="D30" s="6">
        <f>CEILING((C30*PMT(C41,A41,-1))+IF(C30*$E$38&gt;E30,C30*$E$38,E30),1000)</f>
        <v>238000</v>
      </c>
      <c r="E30" s="18">
        <f>IF((C30)&gt;10000000,0.0005*C30,5000)</f>
        <v>5000</v>
      </c>
    </row>
    <row r="31" spans="1:8" ht="15" x14ac:dyDescent="0.25">
      <c r="A31" s="4"/>
      <c r="B31" s="5"/>
      <c r="C31" s="6"/>
      <c r="D31" s="6"/>
      <c r="E31" s="18"/>
    </row>
    <row r="32" spans="1:8" ht="15" x14ac:dyDescent="0.25">
      <c r="A32" s="4"/>
      <c r="B32" s="5"/>
      <c r="C32" s="6"/>
      <c r="D32" s="6"/>
      <c r="E32" s="18"/>
    </row>
    <row r="33" spans="1:7" ht="15" x14ac:dyDescent="0.25">
      <c r="A33" s="4"/>
      <c r="B33" s="5"/>
      <c r="C33" s="6"/>
      <c r="D33" s="6"/>
      <c r="E33" s="18"/>
    </row>
    <row r="34" spans="1:7" ht="15" x14ac:dyDescent="0.25">
      <c r="A34" s="4"/>
      <c r="B34" s="5"/>
      <c r="C34" s="6"/>
      <c r="D34" s="6"/>
      <c r="E34" s="18"/>
    </row>
    <row r="35" spans="1:7" x14ac:dyDescent="0.2">
      <c r="A35" s="56" t="s">
        <v>16</v>
      </c>
      <c r="B35" s="57"/>
      <c r="C35" s="57"/>
      <c r="D35" s="57"/>
      <c r="E35" s="19"/>
      <c r="F35" s="19"/>
    </row>
    <row r="36" spans="1:7" x14ac:dyDescent="0.2">
      <c r="A36" s="58" t="s">
        <v>9</v>
      </c>
      <c r="B36" s="59" t="s">
        <v>28</v>
      </c>
      <c r="C36" s="63"/>
      <c r="D36" s="60" t="s">
        <v>30</v>
      </c>
      <c r="E36" s="20" t="s">
        <v>1</v>
      </c>
      <c r="G36" s="25" t="s">
        <v>1</v>
      </c>
    </row>
    <row r="37" spans="1:7" x14ac:dyDescent="0.2">
      <c r="A37" s="61" t="s">
        <v>17</v>
      </c>
      <c r="B37" s="62" t="s">
        <v>18</v>
      </c>
      <c r="C37" s="62" t="s">
        <v>19</v>
      </c>
      <c r="D37" s="62" t="s">
        <v>29</v>
      </c>
      <c r="E37" s="21" t="s">
        <v>2</v>
      </c>
      <c r="G37" s="26" t="s">
        <v>2</v>
      </c>
    </row>
    <row r="38" spans="1:7" x14ac:dyDescent="0.2">
      <c r="A38" s="54">
        <v>20</v>
      </c>
      <c r="B38" s="15">
        <v>4.7899999999999998E-2</v>
      </c>
      <c r="C38" s="15">
        <v>6.1400000000000003E-2</v>
      </c>
      <c r="D38" s="17">
        <v>0.02</v>
      </c>
      <c r="E38" s="22">
        <v>0</v>
      </c>
      <c r="G38" s="27">
        <v>0</v>
      </c>
    </row>
    <row r="39" spans="1:7" x14ac:dyDescent="0.2">
      <c r="A39" s="54">
        <v>10</v>
      </c>
      <c r="B39" s="15">
        <v>4.0899999999999999E-2</v>
      </c>
      <c r="C39" s="15">
        <v>5.7599999999999998E-2</v>
      </c>
      <c r="D39" s="17">
        <v>0.02</v>
      </c>
      <c r="E39" s="23" t="s">
        <v>4</v>
      </c>
      <c r="G39" s="28" t="s">
        <v>3</v>
      </c>
    </row>
    <row r="40" spans="1:7" x14ac:dyDescent="0.2">
      <c r="A40" s="54">
        <v>7</v>
      </c>
      <c r="B40" s="15">
        <v>4.07E-2</v>
      </c>
      <c r="C40" s="15">
        <v>5.5800000000000002E-2</v>
      </c>
      <c r="D40" s="17">
        <v>0.02</v>
      </c>
      <c r="E40" s="24"/>
    </row>
    <row r="41" spans="1:7" s="12" customFormat="1" ht="15" hidden="1" x14ac:dyDescent="0.25">
      <c r="A41" s="8">
        <v>5</v>
      </c>
      <c r="B41" s="10">
        <v>4.1500000000000002E-2</v>
      </c>
      <c r="C41" s="9">
        <v>4.4499999999999998E-2</v>
      </c>
      <c r="D41" s="10">
        <v>0.02</v>
      </c>
      <c r="E41" s="24"/>
      <c r="F41" s="1"/>
      <c r="G41" s="1"/>
    </row>
    <row r="42" spans="1:7" ht="8.25" customHeight="1" x14ac:dyDescent="0.2">
      <c r="A42" s="31"/>
      <c r="B42" s="32"/>
      <c r="C42" s="32"/>
      <c r="D42" s="32"/>
    </row>
    <row r="43" spans="1:7" x14ac:dyDescent="0.2">
      <c r="A43" s="29" t="s">
        <v>25</v>
      </c>
      <c r="B43" s="32"/>
      <c r="C43" s="32"/>
      <c r="D43" s="32"/>
    </row>
    <row r="44" spans="1:7" ht="12.75" customHeight="1" x14ac:dyDescent="0.2">
      <c r="A44" s="29" t="s">
        <v>33</v>
      </c>
    </row>
    <row r="45" spans="1:7" ht="12.75" customHeight="1" x14ac:dyDescent="0.2"/>
    <row r="46" spans="1:7" ht="12.75" customHeight="1" x14ac:dyDescent="0.2"/>
  </sheetData>
  <pageMargins left="1" right="1" top="1.5" bottom="1" header="0.5" footer="0.5"/>
  <pageSetup scale="96" orientation="portrait" r:id="rId1"/>
  <ignoredErrors>
    <ignoredError sqref="C27:D29 C17:D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2E502E2EE2244A071300E6CF78AEF" ma:contentTypeVersion="1" ma:contentTypeDescription="Create a new document." ma:contentTypeScope="" ma:versionID="5836513d0fc744232d6458d80390af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7D9979-B6D5-4A02-BB7F-42AE02749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368225-5315-442D-9CA6-8D2A703B9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607265-7727-46CC-8CCD-9A9C3FE21C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FY25 &amp; FY26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 TEMPLATE</dc:title>
  <dc:subject>FY 1997 - 1998</dc:subject>
  <dc:creator>Gateway Authorized Customer</dc:creator>
  <cp:lastModifiedBy>Phillip.Rosell</cp:lastModifiedBy>
  <cp:lastPrinted>2023-07-20T17:00:26Z</cp:lastPrinted>
  <dcterms:created xsi:type="dcterms:W3CDTF">1997-06-11T14:41:43Z</dcterms:created>
  <dcterms:modified xsi:type="dcterms:W3CDTF">2023-08-29T14:04:53Z</dcterms:modified>
</cp:coreProperties>
</file>